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63277\Documents\Prescription et partenariats\Promotion immo\Partenariats\FPI\"/>
    </mc:Choice>
  </mc:AlternateContent>
  <xr:revisionPtr revIDLastSave="0" documentId="13_ncr:1_{767BDD20-68BF-48F3-98B4-8CB181D042D5}" xr6:coauthVersionLast="47" xr6:coauthVersionMax="47" xr10:uidLastSave="{00000000-0000-0000-0000-000000000000}"/>
  <bookViews>
    <workbookView xWindow="-110" yWindow="-110" windowWidth="19420" windowHeight="11500" tabRatio="882" activeTab="1" xr2:uid="{00000000-000D-0000-FFFF-FFFF00000000}"/>
  </bookViews>
  <sheets>
    <sheet name="Grille Logements RE2020" sheetId="5" r:id="rId1"/>
    <sheet name="Grille Tertiaire RE2020" sheetId="6" r:id="rId2"/>
  </sheets>
  <definedNames>
    <definedName name="_xlnm.Print_Area" localSheetId="0">'Grille Logements RE2020'!$B$1:$J$53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0" i="6" l="1"/>
  <c r="E39" i="6"/>
  <c r="F53" i="5"/>
  <c r="E38" i="5"/>
  <c r="E39" i="5"/>
  <c r="E35" i="6" l="1"/>
  <c r="E33" i="6"/>
  <c r="D31" i="6" s="1"/>
  <c r="E31" i="6" s="1"/>
  <c r="F47" i="6"/>
  <c r="F46" i="6"/>
  <c r="F45" i="6"/>
  <c r="F44" i="6"/>
  <c r="F43" i="6"/>
  <c r="F42" i="6"/>
  <c r="G22" i="6"/>
  <c r="G20" i="6"/>
  <c r="D38" i="6"/>
  <c r="E38" i="6" s="1"/>
  <c r="G25" i="6"/>
  <c r="G24" i="6"/>
  <c r="G23" i="6"/>
  <c r="G22" i="5"/>
  <c r="G20" i="5"/>
  <c r="F51" i="5"/>
  <c r="F50" i="5"/>
  <c r="F48" i="5"/>
  <c r="F47" i="5"/>
  <c r="F46" i="5"/>
  <c r="D42" i="5"/>
  <c r="D38" i="5"/>
  <c r="E35" i="5"/>
  <c r="E33" i="5"/>
  <c r="D31" i="5" s="1"/>
  <c r="E31" i="5" s="1"/>
  <c r="G25" i="5"/>
  <c r="G24" i="5"/>
  <c r="G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MOUGEOT Nathalie</author>
    <author>Emmanuel de Bourmont</author>
  </authors>
  <commentList>
    <comment ref="D31" authorId="0" shapeId="0" xr:uid="{F7D97762-D0B5-4709-8FB1-7ACCCA2F0D37}">
      <text>
        <r>
          <rPr>
            <b/>
            <sz val="9"/>
            <color indexed="81"/>
            <rFont val="Tahoma"/>
            <charset val="1"/>
          </rPr>
          <t>MOUGEOT Nathalie:</t>
        </r>
        <r>
          <rPr>
            <sz val="9"/>
            <color indexed="81"/>
            <rFont val="Tahoma"/>
            <charset val="1"/>
          </rPr>
          <t xml:space="preserve">
Formule automatique</t>
        </r>
      </text>
    </comment>
    <comment ref="E31" authorId="1" shapeId="0" xr:uid="{B9C974F5-7E90-493F-A2C2-2FBAC85FB8E8}">
      <text>
        <r>
          <rPr>
            <b/>
            <sz val="9"/>
            <color indexed="81"/>
            <rFont val="Tahoma"/>
            <family val="2"/>
          </rPr>
          <t>Nathalie Mougeot:</t>
        </r>
        <r>
          <rPr>
            <sz val="9"/>
            <color indexed="81"/>
            <rFont val="Tahoma"/>
            <family val="2"/>
          </rPr>
          <t xml:space="preserve">
ne pas écraser - formule automatique</t>
        </r>
      </text>
    </comment>
    <comment ref="E39" authorId="0" shapeId="0" xr:uid="{62A5F6C0-D37F-4A88-A28F-4B47C5E451FF}">
      <text>
        <r>
          <rPr>
            <b/>
            <sz val="9"/>
            <color indexed="81"/>
            <rFont val="Tahoma"/>
            <family val="2"/>
          </rPr>
          <t>MOUGEOT Nathalie:</t>
        </r>
        <r>
          <rPr>
            <sz val="9"/>
            <color indexed="81"/>
            <rFont val="Tahoma"/>
            <family val="2"/>
          </rPr>
          <t xml:space="preserve">
Ne pas écraser - formule automatique</t>
        </r>
      </text>
    </comment>
    <comment ref="E42" authorId="0" shapeId="0" xr:uid="{B541ADD8-6CA9-46A8-BF45-44422C70FE8B}">
      <text>
        <r>
          <rPr>
            <b/>
            <sz val="9"/>
            <color indexed="81"/>
            <rFont val="Tahoma"/>
            <family val="2"/>
          </rPr>
          <t>MOUGEOT Nathalie:</t>
        </r>
        <r>
          <rPr>
            <sz val="9"/>
            <color indexed="81"/>
            <rFont val="Tahoma"/>
            <family val="2"/>
          </rPr>
          <t xml:space="preserve">
Pour info mais pouvant aider en cas d'égalité de dossier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MOUGEOT Nathalie</author>
    <author>Emmanuel de Bourmont</author>
  </authors>
  <commentList>
    <comment ref="D31" authorId="0" shapeId="0" xr:uid="{DAD041A3-037C-4181-BCD7-5353428744CC}">
      <text>
        <r>
          <rPr>
            <b/>
            <sz val="9"/>
            <color indexed="81"/>
            <rFont val="Tahoma"/>
            <charset val="1"/>
          </rPr>
          <t>MOUGEOT Nathalie:</t>
        </r>
        <r>
          <rPr>
            <sz val="9"/>
            <color indexed="81"/>
            <rFont val="Tahoma"/>
            <charset val="1"/>
          </rPr>
          <t xml:space="preserve">
Formule automatique</t>
        </r>
      </text>
    </comment>
    <comment ref="E31" authorId="1" shapeId="0" xr:uid="{C31E155B-8140-46B4-84C5-54560EA8086B}">
      <text>
        <r>
          <rPr>
            <b/>
            <sz val="9"/>
            <color indexed="81"/>
            <rFont val="Tahoma"/>
            <family val="2"/>
          </rPr>
          <t>Nathalie Mougeot:</t>
        </r>
        <r>
          <rPr>
            <sz val="9"/>
            <color indexed="81"/>
            <rFont val="Tahoma"/>
            <family val="2"/>
          </rPr>
          <t xml:space="preserve">
ne pas écraser - formule automatique</t>
        </r>
      </text>
    </comment>
    <comment ref="E39" authorId="0" shapeId="0" xr:uid="{D23AD277-87E6-4E6D-93D5-DE93E44413C5}">
      <text>
        <r>
          <rPr>
            <b/>
            <sz val="9"/>
            <color indexed="81"/>
            <rFont val="Tahoma"/>
            <family val="2"/>
          </rPr>
          <t>MOUGEOT Nathalie:</t>
        </r>
        <r>
          <rPr>
            <sz val="9"/>
            <color indexed="81"/>
            <rFont val="Tahoma"/>
            <family val="2"/>
          </rPr>
          <t xml:space="preserve">
Ne pas écraser - formule automatique</t>
        </r>
      </text>
    </comment>
  </commentList>
</comments>
</file>

<file path=xl/sharedStrings.xml><?xml version="1.0" encoding="utf-8"?>
<sst xmlns="http://schemas.openxmlformats.org/spreadsheetml/2006/main" count="276" uniqueCount="121">
  <si>
    <t>Surfaces bâtiments</t>
  </si>
  <si>
    <t>Surface au sol</t>
  </si>
  <si>
    <t xml:space="preserve">Type Énergie </t>
  </si>
  <si>
    <t>Énergie Chauffage</t>
  </si>
  <si>
    <t>Energie ECS</t>
  </si>
  <si>
    <t>Énergie Primaire</t>
  </si>
  <si>
    <t>Photovoltaique</t>
  </si>
  <si>
    <t>Énergie produite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</si>
  <si>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</si>
  <si>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kWh</t>
    </r>
    <r>
      <rPr>
        <b/>
        <vertAlign val="subscript"/>
        <sz val="12"/>
        <color theme="1"/>
        <rFont val="Calibri"/>
        <family val="2"/>
        <scheme val="minor"/>
      </rPr>
      <t>ep</t>
    </r>
    <r>
      <rPr>
        <b/>
        <sz val="12"/>
        <color theme="1"/>
        <rFont val="Calibri"/>
        <family val="2"/>
        <scheme val="minor"/>
      </rPr>
      <t xml:space="preserve"> / 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/ an </t>
    </r>
  </si>
  <si>
    <t>KWc</t>
  </si>
  <si>
    <r>
      <t>kWh/m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/an</t>
    </r>
  </si>
  <si>
    <t>libre</t>
  </si>
  <si>
    <t>Part Chauffage</t>
  </si>
  <si>
    <t xml:space="preserve">Part ECS </t>
  </si>
  <si>
    <t>Surface Plancher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</si>
  <si>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Dispositif d’information, de sensibilisation et de conseil aux occupants sur les bons usages autour de l’eau et de l’énergie = 2 points</t>
    </r>
  </si>
  <si>
    <t>NOM DU PROJET</t>
  </si>
  <si>
    <t>VILLE DU PROJET</t>
  </si>
  <si>
    <t>PROMOTEUR</t>
  </si>
  <si>
    <t>ZONE CLIMATIQUE</t>
  </si>
  <si>
    <t>oui/non</t>
  </si>
  <si>
    <t>Bbio</t>
  </si>
  <si>
    <t>perf Bbio</t>
  </si>
  <si>
    <t>Critères qualitatifs</t>
  </si>
  <si>
    <t>Production locale PV avec autoconso</t>
  </si>
  <si>
    <t>Part Clim</t>
  </si>
  <si>
    <t>Puissance panneaux</t>
  </si>
  <si>
    <t>TOTAL POINTS</t>
  </si>
  <si>
    <t>-</t>
  </si>
  <si>
    <t>Nombre de niveau</t>
  </si>
  <si>
    <t>inc RDC</t>
  </si>
  <si>
    <t>CEP max</t>
  </si>
  <si>
    <t>nb logements</t>
  </si>
  <si>
    <t>nb</t>
  </si>
  <si>
    <t>m²</t>
  </si>
  <si>
    <t>parking en ss sol</t>
  </si>
  <si>
    <t>o/n</t>
  </si>
  <si>
    <t>autres</t>
  </si>
  <si>
    <t xml:space="preserve">Prix </t>
  </si>
  <si>
    <t>HT ou TTC/m²</t>
  </si>
  <si>
    <t>préciser vente ou construction et autres commentaires</t>
  </si>
  <si>
    <t>CEP projet</t>
  </si>
  <si>
    <t>NOM ANIMATEUR EDF</t>
  </si>
  <si>
    <t>CHAMBRE REGIONALE FPI</t>
  </si>
  <si>
    <t>REGION EDF</t>
  </si>
  <si>
    <t>à préciser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</si>
  <si>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Borne(s) de recharge pour la mobilité électrique = 5 points</t>
    </r>
  </si>
  <si>
    <t>Bbio PROJET</t>
  </si>
  <si>
    <t>Bbio MAX</t>
  </si>
  <si>
    <t>Energie Froid</t>
  </si>
  <si>
    <t>Bbio projet</t>
  </si>
  <si>
    <t>préciser Bbio projet</t>
  </si>
  <si>
    <t>Bbio max</t>
  </si>
  <si>
    <t>précisier Bbio max</t>
  </si>
  <si>
    <t>Utilisation de matériaux de seconde vie</t>
  </si>
  <si>
    <t>Flexibilité et stockage énergétique</t>
  </si>
  <si>
    <t>préciser Bbio PROJET</t>
  </si>
  <si>
    <t>préciser Bbio MAX</t>
  </si>
  <si>
    <t>Présence de bornes de recharges pour VE</t>
  </si>
  <si>
    <t>Info et sensibilisation clts autour de l'eau et énergie</t>
  </si>
  <si>
    <t>Optimisation du coût global du projet sur 25 ans (hors terrain) - Coût en k€/m2 de SHON</t>
  </si>
  <si>
    <t>valeur</t>
  </si>
  <si>
    <t>(avant les 5 points du Jury sur l'optimisation du coût global)</t>
  </si>
  <si>
    <t>Les points seront attribués après comparaison des dossiers par le Jury</t>
  </si>
  <si>
    <r>
      <t>·</t>
    </r>
    <r>
      <rPr>
        <sz val="7"/>
        <color theme="1"/>
        <rFont val="Times New Roman"/>
        <family val="1"/>
      </rPr>
      <t>         O</t>
    </r>
    <r>
      <rPr>
        <sz val="11"/>
        <color theme="1"/>
        <rFont val="Calibri"/>
        <family val="2"/>
      </rPr>
      <t xml:space="preserve">ptimisation du coût global du projet sur 25 ans (construction, exploitation, maintenance, déconstruction) hors prix du terrain = 5 points - </t>
    </r>
    <r>
      <rPr>
        <sz val="11"/>
        <color rgb="FFFF0000"/>
        <rFont val="Calibri"/>
        <family val="2"/>
      </rPr>
      <t>attribué par le Jury après comparaison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</si>
  <si>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Production locale en autoconsommation = 4 points</t>
    </r>
  </si>
  <si>
    <r>
      <rPr>
        <u/>
        <sz val="12"/>
        <rFont val="Calibri"/>
        <family val="2"/>
        <scheme val="minor"/>
      </rPr>
      <t xml:space="preserve">Calcul possible sur le site </t>
    </r>
    <r>
      <rPr>
        <u/>
        <sz val="12"/>
        <color theme="10"/>
        <rFont val="Calibri"/>
        <family val="2"/>
        <scheme val="minor"/>
      </rPr>
      <t>http://www.coutglobal.developpement-durable.gouv.fr/</t>
    </r>
  </si>
  <si>
    <t>Production d'ENR locale pour autoconsommation (PV, éolien…)</t>
  </si>
  <si>
    <t>Puissance installée</t>
  </si>
  <si>
    <t>Critères quantitatifs</t>
  </si>
  <si>
    <t>Autoconso</t>
  </si>
  <si>
    <r>
      <t>Energie autoconsommée (en kWh</t>
    </r>
    <r>
      <rPr>
        <vertAlign val="subscript"/>
        <sz val="12"/>
        <color theme="1"/>
        <rFont val="Calibri"/>
        <family val="2"/>
        <scheme val="minor"/>
      </rPr>
      <t>EF</t>
    </r>
    <r>
      <rPr>
        <sz val="12"/>
        <color theme="1"/>
        <rFont val="Calibri"/>
        <family val="2"/>
        <scheme val="minor"/>
      </rPr>
      <t>)</t>
    </r>
  </si>
  <si>
    <r>
      <t>Conso totale d'énergie (en kWh</t>
    </r>
    <r>
      <rPr>
        <vertAlign val="subscript"/>
        <sz val="12"/>
        <color theme="1"/>
        <rFont val="Calibri"/>
        <family val="2"/>
        <scheme val="minor"/>
      </rPr>
      <t>EF</t>
    </r>
    <r>
      <rPr>
        <sz val="12"/>
        <color theme="1"/>
        <rFont val="Calibri"/>
        <family val="2"/>
        <scheme val="minor"/>
      </rPr>
      <t>)</t>
    </r>
  </si>
  <si>
    <t>Ratio d'autoconsommation du projet</t>
  </si>
  <si>
    <t>préciser la conso globale du projet</t>
  </si>
  <si>
    <t>Préciser le nb de KWh autoconsommés</t>
  </si>
  <si>
    <t>Traitement de l'inconfort d'été par :</t>
  </si>
  <si>
    <t xml:space="preserve">- des solutions passives (inertie lourde, ajout d’occultants ou de protections solaires, etc…) </t>
  </si>
  <si>
    <t xml:space="preserve">- des solutions actives (système de rafraichissement ou de ventilation adapté…) </t>
  </si>
  <si>
    <t>Précision demandée (à compléter)</t>
  </si>
  <si>
    <t>Solutions mises en œuvre ?</t>
  </si>
  <si>
    <t>Certification et niveau obtenu ?</t>
  </si>
  <si>
    <t>Actions mises en œuvre ?</t>
  </si>
  <si>
    <r>
      <t>·</t>
    </r>
    <r>
      <rPr>
        <sz val="7"/>
        <color theme="1"/>
        <rFont val="Times New Roman"/>
        <family val="1"/>
      </rPr>
      <t>        </t>
    </r>
    <r>
      <rPr>
        <sz val="11"/>
        <color theme="1"/>
        <rFont val="Calibri"/>
        <family val="2"/>
        <scheme val="minor"/>
      </rPr>
      <t>Traitement de l'inconfort d'été = 5 points (dont solutions passives 3 points et solutions actives 2 points)</t>
    </r>
  </si>
  <si>
    <t>Qualité d’usage du bâtiment certifiée par une certification externe 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</si>
  <si>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Qualité d’usage du bâtiment certifiée par une certification externe  = 3 points</t>
    </r>
  </si>
  <si>
    <t>Ratio d'autoconsommation ?</t>
  </si>
  <si>
    <t>Nombre de bornes installées, ratio sur nb de place ?</t>
  </si>
  <si>
    <t>Présence de bornes de recharges pour VE avec dispositif de pilotage (Smart Charging)</t>
  </si>
  <si>
    <t xml:space="preserve">Système de récupération énergie </t>
  </si>
  <si>
    <t>Matériaux ou équipements concernés ?</t>
  </si>
  <si>
    <t>Cinq critères qualitatifs : 20 points</t>
  </si>
  <si>
    <r>
      <t>·</t>
    </r>
    <r>
      <rPr>
        <sz val="7"/>
        <color theme="1"/>
        <rFont val="Times New Roman"/>
        <family val="1"/>
      </rPr>
      <t>         O</t>
    </r>
    <r>
      <rPr>
        <sz val="11"/>
        <color theme="1"/>
        <rFont val="Calibri"/>
        <family val="2"/>
      </rPr>
      <t xml:space="preserve">ptimisation du coût global du projet sur 25 ans (construction, exploitation, maintenance, déconstruction) hors prix du terrain = 2 points - </t>
    </r>
    <r>
      <rPr>
        <sz val="11"/>
        <color rgb="FFFF0000"/>
        <rFont val="Calibri"/>
        <family val="2"/>
      </rPr>
      <t>attribué par le Jury après comparaison</t>
    </r>
  </si>
  <si>
    <r>
      <t>valeur carbone IC Energie du projet (en kg eq.CO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</si>
  <si>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t>Seuil exigence IC energie du projet</t>
  </si>
  <si>
    <r>
      <t>valeur carbone IC conctruction du projet (en kg eq.CO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</si>
  <si>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t>Seuil exigence IC construction du projet</t>
  </si>
  <si>
    <t>Respect des seuils carbone</t>
  </si>
  <si>
    <t>CEPnr projet</t>
  </si>
  <si>
    <t>CEPnr max</t>
  </si>
  <si>
    <t>Saisir ICénergie du projet</t>
  </si>
  <si>
    <t>Saisir ICénergie max</t>
  </si>
  <si>
    <t>Saisir ICconstruction du projet</t>
  </si>
  <si>
    <t>Saisir ICconstruction max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</si>
  <si>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Flexibilité et stockage énergétique = 3 points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</si>
  <si>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Borne(s) de recharge piloté(s) pour la mobilité électrique = 3 points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</si>
  <si>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Systèmes de récupération d’énergie (groupes frigorifiques, thermo frigo pompes, salles serveurs, etc.) = 3 points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</si>
  <si>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Utilisation de matériaux de seconde vie = 3 points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</si>
  <si>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Qualité d’usage du bâtiment certifiée par une certification externe  = 2 points</t>
    </r>
  </si>
  <si>
    <t>Sept critères qualitatifs : 20 points</t>
  </si>
  <si>
    <t>Critères IC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</si>
  <si>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Respect des critères IC </t>
    </r>
    <r>
      <rPr>
        <sz val="11"/>
        <color theme="1"/>
        <rFont val="Arial Narrow"/>
        <family val="2"/>
      </rPr>
      <t>de la RE2020 (10 points par IC respecté)</t>
    </r>
  </si>
  <si>
    <t>Bonus anticipation</t>
  </si>
  <si>
    <t>Atteinte d'un seuil RE2020 version 2028 ou 2031</t>
  </si>
  <si>
    <t>Saisir l'année du seuil atteint (2020, 2025, 2028 ou 2031)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</si>
  <si>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Bonus liée à l'atteinte des seuils supérieurs de la RE2020 : 2028 = 3 points; 2031 = 5 points</t>
    </r>
  </si>
  <si>
    <t xml:space="preserve">Pour information complémentaire pouvant être utilisée en cas d'égalité des candidats : Apport de l'autoconsommation dans la consommation globale du projet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</si>
  <si>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Bbio exemplaire : performance bio-climatique pour la performance énergétique &gt;-10% du Bbio</t>
    </r>
    <r>
      <rPr>
        <vertAlign val="subscript"/>
        <sz val="11"/>
        <color theme="1"/>
        <rFont val="Calibri"/>
        <family val="2"/>
      </rPr>
      <t>max</t>
    </r>
    <r>
      <rPr>
        <sz val="11"/>
        <color theme="1"/>
        <rFont val="Calibri"/>
        <family val="2"/>
      </rPr>
      <t> = 5 points</t>
    </r>
  </si>
  <si>
    <t>(avant les 5 points du Jury sur l'optimisation du coût global )</t>
  </si>
  <si>
    <t>Quatre critères quantitatifs : 30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</si>
</sst>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ourier New"/>
      <family val="3"/>
    </font>
    <font>
      <vertAlign val="subscript"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Calibri"/>
      <family val="2"/>
      <scheme val="minor"/>
    </font>
    <font>
      <u/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rial Narrow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3" fillId="3" borderId="5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left" indent="4"/>
    </xf>
    <xf numFmtId="0" fontId="14" fillId="0" borderId="0" xfId="0" applyFont="1" applyAlignment="1">
      <alignment horizontal="left" indent="8"/>
    </xf>
    <xf numFmtId="0" fontId="0" fillId="0" borderId="0" xfId="0" applyAlignment="1">
      <alignment horizontal="right"/>
    </xf>
    <xf numFmtId="0" fontId="0" fillId="4" borderId="0" xfId="0" applyFill="1"/>
    <xf numFmtId="0" fontId="3" fillId="4" borderId="0" xfId="0" applyFont="1" applyFill="1"/>
    <xf numFmtId="0" fontId="18" fillId="5" borderId="0" xfId="0" applyFont="1" applyFill="1" applyAlignment="1">
      <alignment horizontal="center"/>
    </xf>
    <xf numFmtId="0" fontId="18" fillId="5" borderId="0" xfId="0" applyFont="1" applyFill="1"/>
    <xf numFmtId="0" fontId="19" fillId="2" borderId="6" xfId="0" applyFont="1" applyFill="1" applyBorder="1" applyAlignment="1">
      <alignment horizontal="center" vertical="center" wrapText="1"/>
    </xf>
    <xf numFmtId="0" fontId="0" fillId="3" borderId="0" xfId="0" applyFill="1"/>
    <xf numFmtId="0" fontId="0" fillId="5" borderId="0" xfId="0" applyFill="1"/>
    <xf numFmtId="0" fontId="3" fillId="5" borderId="0" xfId="0" applyFont="1" applyFill="1" applyAlignment="1">
      <alignment horizontal="right"/>
    </xf>
    <xf numFmtId="0" fontId="3" fillId="5" borderId="0" xfId="0" applyFont="1" applyFill="1"/>
    <xf numFmtId="0" fontId="2" fillId="8" borderId="0" xfId="0" applyFont="1" applyFill="1" applyAlignment="1">
      <alignment vertical="center"/>
    </xf>
    <xf numFmtId="0" fontId="3" fillId="8" borderId="0" xfId="0" applyFont="1" applyFill="1" applyBorder="1" applyAlignment="1">
      <alignment horizontal="center" vertical="center" wrapText="1"/>
    </xf>
    <xf numFmtId="0" fontId="0" fillId="8" borderId="0" xfId="0" applyFill="1"/>
    <xf numFmtId="0" fontId="2" fillId="8" borderId="8" xfId="0" applyFont="1" applyFill="1" applyBorder="1" applyAlignment="1">
      <alignment vertical="center"/>
    </xf>
    <xf numFmtId="0" fontId="3" fillId="8" borderId="8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right"/>
    </xf>
    <xf numFmtId="0" fontId="3" fillId="7" borderId="0" xfId="0" applyFont="1" applyFill="1" applyBorder="1" applyAlignment="1">
      <alignment horizontal="center" vertical="center" wrapText="1"/>
    </xf>
    <xf numFmtId="0" fontId="3" fillId="8" borderId="0" xfId="0" applyFont="1" applyFill="1"/>
    <xf numFmtId="0" fontId="3" fillId="6" borderId="3" xfId="0" applyFont="1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9" xfId="0" applyFill="1" applyBorder="1" applyAlignment="1">
      <alignment horizontal="center"/>
    </xf>
    <xf numFmtId="9" fontId="0" fillId="6" borderId="9" xfId="57" applyFont="1" applyFill="1" applyBorder="1"/>
    <xf numFmtId="0" fontId="0" fillId="6" borderId="4" xfId="0" applyFill="1" applyBorder="1"/>
    <xf numFmtId="9" fontId="0" fillId="6" borderId="2" xfId="57" applyFont="1" applyFill="1" applyBorder="1"/>
    <xf numFmtId="0" fontId="0" fillId="6" borderId="11" xfId="0" applyFill="1" applyBorder="1" applyAlignment="1">
      <alignment horizontal="center"/>
    </xf>
    <xf numFmtId="0" fontId="0" fillId="6" borderId="0" xfId="0" applyFill="1" applyBorder="1"/>
    <xf numFmtId="0" fontId="0" fillId="6" borderId="13" xfId="0" applyFill="1" applyBorder="1"/>
    <xf numFmtId="9" fontId="0" fillId="6" borderId="13" xfId="57" applyFont="1" applyFill="1" applyBorder="1" applyAlignment="1">
      <alignment horizontal="center"/>
    </xf>
    <xf numFmtId="0" fontId="0" fillId="6" borderId="2" xfId="0" applyFill="1" applyBorder="1"/>
    <xf numFmtId="0" fontId="22" fillId="0" borderId="0" xfId="0" applyFont="1"/>
    <xf numFmtId="0" fontId="22" fillId="3" borderId="0" xfId="0" applyFont="1" applyFill="1"/>
    <xf numFmtId="0" fontId="6" fillId="0" borderId="0" xfId="58"/>
    <xf numFmtId="0" fontId="3" fillId="3" borderId="6" xfId="0" applyFont="1" applyFill="1" applyBorder="1" applyAlignment="1">
      <alignment horizontal="center" vertical="center" wrapText="1"/>
    </xf>
    <xf numFmtId="0" fontId="0" fillId="3" borderId="0" xfId="0" quotePrefix="1" applyFill="1"/>
    <xf numFmtId="0" fontId="0" fillId="0" borderId="12" xfId="0" applyBorder="1"/>
    <xf numFmtId="0" fontId="0" fillId="0" borderId="0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4" xfId="0" applyBorder="1" applyAlignment="1"/>
    <xf numFmtId="0" fontId="0" fillId="0" borderId="13" xfId="0" applyBorder="1" applyAlignment="1"/>
    <xf numFmtId="0" fontId="0" fillId="0" borderId="2" xfId="0" applyBorder="1" applyAlignment="1"/>
    <xf numFmtId="0" fontId="0" fillId="6" borderId="10" xfId="0" applyFill="1" applyBorder="1" applyAlignment="1">
      <alignment horizontal="center"/>
    </xf>
    <xf numFmtId="9" fontId="0" fillId="6" borderId="0" xfId="57" applyFont="1" applyFill="1"/>
    <xf numFmtId="0" fontId="0" fillId="0" borderId="0" xfId="0" applyFont="1"/>
    <xf numFmtId="0" fontId="3" fillId="9" borderId="3" xfId="0" applyFont="1" applyFill="1" applyBorder="1"/>
    <xf numFmtId="0" fontId="0" fillId="9" borderId="10" xfId="0" applyFill="1" applyBorder="1"/>
    <xf numFmtId="0" fontId="0" fillId="9" borderId="12" xfId="0" applyFill="1" applyBorder="1"/>
    <xf numFmtId="0" fontId="0" fillId="9" borderId="0" xfId="0" applyFill="1" applyBorder="1"/>
    <xf numFmtId="0" fontId="0" fillId="9" borderId="4" xfId="0" applyFill="1" applyBorder="1"/>
    <xf numFmtId="0" fontId="0" fillId="9" borderId="13" xfId="0" applyFill="1" applyBorder="1"/>
    <xf numFmtId="10" fontId="0" fillId="9" borderId="13" xfId="57" applyNumberFormat="1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6" borderId="12" xfId="0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6" borderId="9" xfId="0" applyFill="1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indent="4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3" xfId="1" applyFont="1" applyFill="1" applyBorder="1" applyAlignment="1">
      <alignment horizontal="center" vertical="center" wrapText="1"/>
    </xf>
    <xf numFmtId="164" fontId="3" fillId="3" borderId="11" xfId="1" applyFont="1" applyFill="1" applyBorder="1" applyAlignment="1">
      <alignment horizontal="center" vertical="center" wrapText="1"/>
    </xf>
    <xf numFmtId="164" fontId="3" fillId="3" borderId="12" xfId="1" applyFont="1" applyFill="1" applyBorder="1" applyAlignment="1">
      <alignment horizontal="center" vertical="center" wrapText="1"/>
    </xf>
    <xf numFmtId="164" fontId="3" fillId="3" borderId="9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3" fillId="3" borderId="6" xfId="1" applyFont="1" applyFill="1" applyBorder="1" applyAlignment="1">
      <alignment horizontal="center" vertical="center" wrapText="1"/>
    </xf>
  </cellXfs>
  <cellStyles count="59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8" builtinId="8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Milliers" xfId="1" builtinId="3"/>
    <cellStyle name="Normal" xfId="0" builtinId="0"/>
    <cellStyle name="Normal 10 2" xfId="2" xr:uid="{00000000-0005-0000-0000-000039000000}"/>
    <cellStyle name="Pourcentage" xfId="5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utglobal.developpement-durable.gouv.fr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utglobal.developpement-durable.gouv.fr/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B251-77D8-4303-B4AC-F892366CA992}">
  <sheetPr>
    <pageSetUpPr fitToPage="1"/>
  </sheetPr>
  <dimension ref="B1:I72"/>
  <sheetViews>
    <sheetView topLeftCell="A54" zoomScale="85" zoomScaleNormal="85" workbookViewId="0">
      <selection activeCell="F53" sqref="F53"/>
    </sheetView>
  </sheetViews>
  <sheetFormatPr baseColWidth="10" defaultRowHeight="15.5" x14ac:dyDescent="0.35"/>
  <cols>
    <col min="1" max="1" width="1.5" customWidth="1"/>
    <col min="2" max="2" width="12" customWidth="1"/>
    <col min="3" max="3" width="35.1640625" customWidth="1"/>
    <col min="4" max="4" width="34.33203125" bestFit="1" customWidth="1"/>
    <col min="5" max="5" width="14.08203125" bestFit="1" customWidth="1"/>
    <col min="9" max="9" width="23.25" customWidth="1"/>
  </cols>
  <sheetData>
    <row r="1" spans="2:8" x14ac:dyDescent="0.35">
      <c r="B1" s="20"/>
      <c r="C1" s="20"/>
      <c r="D1" s="20"/>
      <c r="E1" s="20"/>
      <c r="F1" s="20"/>
      <c r="G1" s="20"/>
      <c r="H1" s="20"/>
    </row>
    <row r="2" spans="2:8" x14ac:dyDescent="0.35">
      <c r="B2" s="15"/>
      <c r="C2" s="16" t="s">
        <v>19</v>
      </c>
      <c r="D2" s="8" t="s">
        <v>46</v>
      </c>
      <c r="E2" s="20"/>
      <c r="F2" s="15"/>
      <c r="G2" s="16" t="s">
        <v>43</v>
      </c>
      <c r="H2" s="8" t="s">
        <v>46</v>
      </c>
    </row>
    <row r="3" spans="2:8" x14ac:dyDescent="0.35">
      <c r="B3" s="15"/>
      <c r="C3" s="16" t="s">
        <v>17</v>
      </c>
      <c r="D3" s="8" t="s">
        <v>46</v>
      </c>
      <c r="E3" s="20"/>
      <c r="F3" s="15"/>
      <c r="G3" s="17" t="s">
        <v>45</v>
      </c>
      <c r="H3" s="8" t="s">
        <v>46</v>
      </c>
    </row>
    <row r="4" spans="2:8" x14ac:dyDescent="0.35">
      <c r="B4" s="15"/>
      <c r="C4" s="16" t="s">
        <v>18</v>
      </c>
      <c r="D4" s="8" t="s">
        <v>46</v>
      </c>
      <c r="E4" s="20"/>
      <c r="F4" s="15"/>
      <c r="G4" s="16" t="s">
        <v>44</v>
      </c>
      <c r="H4" s="8" t="s">
        <v>46</v>
      </c>
    </row>
    <row r="5" spans="2:8" x14ac:dyDescent="0.35">
      <c r="B5" s="15"/>
      <c r="C5" s="16" t="s">
        <v>20</v>
      </c>
      <c r="D5" s="8" t="s">
        <v>46</v>
      </c>
      <c r="E5" s="20"/>
      <c r="F5" s="20"/>
      <c r="G5" s="25"/>
      <c r="H5" s="23"/>
    </row>
    <row r="6" spans="2:8" x14ac:dyDescent="0.35">
      <c r="B6" s="20"/>
      <c r="C6" s="20"/>
      <c r="D6" s="23"/>
      <c r="E6" s="20"/>
      <c r="F6" s="20"/>
      <c r="G6" s="20"/>
      <c r="H6" s="20"/>
    </row>
    <row r="7" spans="2:8" x14ac:dyDescent="0.35">
      <c r="B7" s="20"/>
      <c r="C7" s="20"/>
      <c r="D7" s="20"/>
      <c r="E7" s="20"/>
      <c r="F7" s="20"/>
      <c r="G7" s="20"/>
      <c r="H7" s="20"/>
    </row>
    <row r="8" spans="2:8" x14ac:dyDescent="0.35">
      <c r="B8" s="85" t="s">
        <v>0</v>
      </c>
      <c r="C8" s="86"/>
      <c r="D8" s="1" t="s">
        <v>33</v>
      </c>
      <c r="E8" s="24" t="s">
        <v>34</v>
      </c>
      <c r="F8" s="8" t="s">
        <v>46</v>
      </c>
    </row>
    <row r="9" spans="2:8" x14ac:dyDescent="0.35">
      <c r="B9" s="87"/>
      <c r="C9" s="88"/>
      <c r="D9" s="1" t="s">
        <v>15</v>
      </c>
      <c r="E9" s="24" t="s">
        <v>35</v>
      </c>
      <c r="F9" s="8" t="s">
        <v>46</v>
      </c>
    </row>
    <row r="10" spans="2:8" x14ac:dyDescent="0.35">
      <c r="B10" s="87"/>
      <c r="C10" s="88"/>
      <c r="D10" s="1" t="s">
        <v>30</v>
      </c>
      <c r="E10" s="24" t="s">
        <v>31</v>
      </c>
      <c r="F10" s="8" t="s">
        <v>46</v>
      </c>
    </row>
    <row r="11" spans="2:8" x14ac:dyDescent="0.35">
      <c r="B11" s="87"/>
      <c r="C11" s="88"/>
      <c r="D11" s="1" t="s">
        <v>36</v>
      </c>
      <c r="E11" s="24" t="s">
        <v>37</v>
      </c>
      <c r="F11" s="8" t="s">
        <v>46</v>
      </c>
    </row>
    <row r="12" spans="2:8" ht="17.5" x14ac:dyDescent="0.35">
      <c r="B12" s="87"/>
      <c r="C12" s="88"/>
      <c r="D12" s="2" t="s">
        <v>1</v>
      </c>
      <c r="E12" s="24" t="s">
        <v>8</v>
      </c>
      <c r="F12" s="8" t="s">
        <v>46</v>
      </c>
    </row>
    <row r="13" spans="2:8" x14ac:dyDescent="0.35">
      <c r="B13" s="87"/>
      <c r="C13" s="88"/>
      <c r="D13" s="13" t="s">
        <v>39</v>
      </c>
      <c r="E13" s="24" t="s">
        <v>40</v>
      </c>
      <c r="F13" s="8" t="s">
        <v>46</v>
      </c>
      <c r="G13" t="s">
        <v>41</v>
      </c>
    </row>
    <row r="14" spans="2:8" x14ac:dyDescent="0.35">
      <c r="B14" s="87"/>
      <c r="C14" s="88"/>
      <c r="D14" s="13" t="s">
        <v>38</v>
      </c>
      <c r="E14" s="24" t="s">
        <v>12</v>
      </c>
      <c r="F14" s="8" t="s">
        <v>46</v>
      </c>
    </row>
    <row r="15" spans="2:8" x14ac:dyDescent="0.35">
      <c r="B15" s="18"/>
      <c r="C15" s="21"/>
      <c r="D15" s="22"/>
      <c r="E15" s="19"/>
      <c r="F15" s="20"/>
    </row>
    <row r="16" spans="2:8" x14ac:dyDescent="0.35">
      <c r="B16" s="89" t="s">
        <v>2</v>
      </c>
      <c r="C16" s="89"/>
      <c r="D16" s="42" t="s">
        <v>3</v>
      </c>
      <c r="E16" s="24" t="s">
        <v>12</v>
      </c>
      <c r="F16" s="8" t="s">
        <v>46</v>
      </c>
    </row>
    <row r="17" spans="2:7" x14ac:dyDescent="0.35">
      <c r="B17" s="89"/>
      <c r="C17" s="89"/>
      <c r="D17" s="42" t="s">
        <v>4</v>
      </c>
      <c r="E17" s="24" t="s">
        <v>12</v>
      </c>
      <c r="F17" s="8" t="s">
        <v>46</v>
      </c>
    </row>
    <row r="18" spans="2:7" x14ac:dyDescent="0.35">
      <c r="B18" s="18"/>
      <c r="C18" s="21"/>
      <c r="D18" s="22"/>
      <c r="E18" s="19"/>
      <c r="F18" s="20"/>
    </row>
    <row r="19" spans="2:7" ht="18.5" x14ac:dyDescent="0.35">
      <c r="B19" s="90" t="s">
        <v>5</v>
      </c>
      <c r="C19" s="91"/>
      <c r="D19" s="4" t="s">
        <v>42</v>
      </c>
      <c r="E19" s="24" t="s">
        <v>9</v>
      </c>
      <c r="F19" s="8" t="s">
        <v>46</v>
      </c>
    </row>
    <row r="20" spans="2:7" ht="18.5" x14ac:dyDescent="0.35">
      <c r="B20" s="90"/>
      <c r="C20" s="91"/>
      <c r="D20" s="4" t="s">
        <v>32</v>
      </c>
      <c r="E20" s="24" t="s">
        <v>9</v>
      </c>
      <c r="F20" s="8" t="s">
        <v>46</v>
      </c>
      <c r="G20" s="56" t="e">
        <f>(F19-F20)/F20</f>
        <v>#VALUE!</v>
      </c>
    </row>
    <row r="21" spans="2:7" ht="18.5" x14ac:dyDescent="0.35">
      <c r="B21" s="90"/>
      <c r="C21" s="91"/>
      <c r="D21" s="4" t="s">
        <v>99</v>
      </c>
      <c r="E21" s="24" t="s">
        <v>9</v>
      </c>
      <c r="F21" s="8" t="s">
        <v>46</v>
      </c>
    </row>
    <row r="22" spans="2:7" ht="18.5" x14ac:dyDescent="0.35">
      <c r="B22" s="90"/>
      <c r="C22" s="91"/>
      <c r="D22" s="4" t="s">
        <v>100</v>
      </c>
      <c r="E22" s="24" t="s">
        <v>9</v>
      </c>
      <c r="F22" s="8" t="s">
        <v>46</v>
      </c>
      <c r="G22" s="56" t="e">
        <f>(F21-F22)/F22</f>
        <v>#VALUE!</v>
      </c>
    </row>
    <row r="23" spans="2:7" ht="18.5" x14ac:dyDescent="0.35">
      <c r="B23" s="90"/>
      <c r="C23" s="91"/>
      <c r="D23" s="4" t="s">
        <v>13</v>
      </c>
      <c r="E23" s="24" t="s">
        <v>9</v>
      </c>
      <c r="F23" s="8" t="s">
        <v>46</v>
      </c>
      <c r="G23" s="56" t="e">
        <f>F23/F19</f>
        <v>#VALUE!</v>
      </c>
    </row>
    <row r="24" spans="2:7" ht="18.5" x14ac:dyDescent="0.35">
      <c r="B24" s="90"/>
      <c r="C24" s="91"/>
      <c r="D24" s="4" t="s">
        <v>14</v>
      </c>
      <c r="E24" s="24" t="s">
        <v>9</v>
      </c>
      <c r="F24" s="8" t="s">
        <v>46</v>
      </c>
      <c r="G24" s="56" t="e">
        <f>F24/F19</f>
        <v>#VALUE!</v>
      </c>
    </row>
    <row r="25" spans="2:7" ht="18.5" x14ac:dyDescent="0.35">
      <c r="B25" s="90"/>
      <c r="C25" s="91"/>
      <c r="D25" s="4" t="s">
        <v>26</v>
      </c>
      <c r="E25" s="24" t="s">
        <v>9</v>
      </c>
      <c r="F25" s="8" t="s">
        <v>46</v>
      </c>
      <c r="G25" s="56" t="e">
        <f>F25/F19</f>
        <v>#VALUE!</v>
      </c>
    </row>
    <row r="26" spans="2:7" x14ac:dyDescent="0.35">
      <c r="B26" s="18"/>
      <c r="C26" s="21"/>
      <c r="D26" s="22"/>
      <c r="E26" s="19"/>
      <c r="F26" s="20"/>
    </row>
    <row r="27" spans="2:7" ht="15.5" customHeight="1" x14ac:dyDescent="0.35">
      <c r="B27" s="92" t="s">
        <v>68</v>
      </c>
      <c r="C27" s="93"/>
      <c r="D27" s="3" t="s">
        <v>69</v>
      </c>
      <c r="E27" s="24" t="s">
        <v>10</v>
      </c>
      <c r="F27" s="8" t="s">
        <v>46</v>
      </c>
    </row>
    <row r="28" spans="2:7" ht="17.5" x14ac:dyDescent="0.35">
      <c r="B28" s="94"/>
      <c r="C28" s="95"/>
      <c r="D28" s="3" t="s">
        <v>7</v>
      </c>
      <c r="E28" s="24" t="s">
        <v>11</v>
      </c>
      <c r="F28" s="8" t="s">
        <v>46</v>
      </c>
    </row>
    <row r="29" spans="2:7" x14ac:dyDescent="0.35">
      <c r="B29" s="20"/>
      <c r="C29" s="20"/>
      <c r="D29" s="20"/>
      <c r="E29" s="20"/>
      <c r="F29" s="20"/>
    </row>
    <row r="30" spans="2:7" x14ac:dyDescent="0.35">
      <c r="B30" s="10" t="s">
        <v>70</v>
      </c>
      <c r="C30" s="10"/>
      <c r="D30" s="10"/>
      <c r="E30" s="10"/>
    </row>
    <row r="31" spans="2:7" x14ac:dyDescent="0.35">
      <c r="B31" s="26" t="s">
        <v>111</v>
      </c>
      <c r="C31" s="27" t="s">
        <v>98</v>
      </c>
      <c r="D31" s="55" t="e">
        <f>IF(E33&lt;=0,IF(E35&lt;=0,"Critères IC atteints","ICénergie atteint"),IF(E35&lt;=0,"ICconstruction atteint","Aucun critère IC atteint"))</f>
        <v>#VALUE!</v>
      </c>
      <c r="E31" s="28" t="e">
        <f>IF(D31="Critères IC atteints",20,IF(D31="Icénergie atteint",10,IF(D31="ICconstruction atteint",10,IF(D31="Aucun critère IC atteint",0,"Valeurs IC à renseigner"))))</f>
        <v>#VALUE!</v>
      </c>
    </row>
    <row r="32" spans="2:7" ht="17.5" x14ac:dyDescent="0.45">
      <c r="B32" s="83" t="s">
        <v>94</v>
      </c>
      <c r="C32" s="84"/>
      <c r="D32" s="47" t="s">
        <v>101</v>
      </c>
      <c r="E32" s="30" t="s">
        <v>29</v>
      </c>
    </row>
    <row r="33" spans="2:9" x14ac:dyDescent="0.35">
      <c r="B33" s="83" t="s">
        <v>95</v>
      </c>
      <c r="C33" s="84"/>
      <c r="D33" s="47" t="s">
        <v>102</v>
      </c>
      <c r="E33" s="31" t="e">
        <f>(D32-D33)/D33</f>
        <v>#VALUE!</v>
      </c>
    </row>
    <row r="34" spans="2:9" ht="17.5" x14ac:dyDescent="0.45">
      <c r="B34" s="83" t="s">
        <v>96</v>
      </c>
      <c r="C34" s="84"/>
      <c r="D34" s="47" t="s">
        <v>103</v>
      </c>
      <c r="E34" s="30" t="s">
        <v>29</v>
      </c>
    </row>
    <row r="35" spans="2:9" x14ac:dyDescent="0.35">
      <c r="B35" s="83" t="s">
        <v>97</v>
      </c>
      <c r="C35" s="84"/>
      <c r="D35" s="47" t="s">
        <v>104</v>
      </c>
      <c r="E35" s="33" t="e">
        <f>(D34-D35)/D35</f>
        <v>#VALUE!</v>
      </c>
    </row>
    <row r="36" spans="2:9" x14ac:dyDescent="0.35">
      <c r="B36" s="26" t="s">
        <v>22</v>
      </c>
      <c r="C36" s="27" t="s">
        <v>48</v>
      </c>
      <c r="D36" s="51" t="s">
        <v>52</v>
      </c>
      <c r="E36" s="34" t="s">
        <v>29</v>
      </c>
    </row>
    <row r="37" spans="2:9" x14ac:dyDescent="0.35">
      <c r="B37" s="29"/>
      <c r="C37" s="35" t="s">
        <v>49</v>
      </c>
      <c r="D37" s="47" t="s">
        <v>54</v>
      </c>
      <c r="E37" s="30" t="s">
        <v>29</v>
      </c>
    </row>
    <row r="38" spans="2:9" x14ac:dyDescent="0.35">
      <c r="B38" s="32"/>
      <c r="C38" s="36" t="s">
        <v>23</v>
      </c>
      <c r="D38" s="37" t="e">
        <f>(D36-D37)/D37</f>
        <v>#VALUE!</v>
      </c>
      <c r="E38" s="38" t="e">
        <f>IF(D38&lt;-10%,5,0)</f>
        <v>#VALUE!</v>
      </c>
    </row>
    <row r="39" spans="2:9" s="72" customFormat="1" ht="37.5" customHeight="1" x14ac:dyDescent="0.35">
      <c r="B39" s="68" t="s">
        <v>113</v>
      </c>
      <c r="C39" s="69" t="s">
        <v>114</v>
      </c>
      <c r="D39" s="70" t="s">
        <v>115</v>
      </c>
      <c r="E39" s="71">
        <f>IF(D39=2031,5,IF(D39=2028,3,0))</f>
        <v>0</v>
      </c>
    </row>
    <row r="40" spans="2:9" ht="17.5" x14ac:dyDescent="0.45">
      <c r="B40" s="58" t="s">
        <v>71</v>
      </c>
      <c r="C40" s="59" t="s">
        <v>73</v>
      </c>
      <c r="D40" s="51" t="s">
        <v>75</v>
      </c>
      <c r="E40" s="66" t="s">
        <v>29</v>
      </c>
    </row>
    <row r="41" spans="2:9" ht="17.5" x14ac:dyDescent="0.45">
      <c r="B41" s="60"/>
      <c r="C41" s="61" t="s">
        <v>72</v>
      </c>
      <c r="D41" s="47" t="s">
        <v>76</v>
      </c>
      <c r="E41" s="67" t="s">
        <v>29</v>
      </c>
    </row>
    <row r="42" spans="2:9" x14ac:dyDescent="0.35">
      <c r="B42" s="62"/>
      <c r="C42" s="63" t="s">
        <v>74</v>
      </c>
      <c r="D42" s="64" t="e">
        <f>D41/D40</f>
        <v>#VALUE!</v>
      </c>
      <c r="E42" s="65" t="s">
        <v>29</v>
      </c>
    </row>
    <row r="43" spans="2:9" x14ac:dyDescent="0.35">
      <c r="B43" s="20"/>
      <c r="C43" s="20"/>
      <c r="D43" s="20"/>
      <c r="E43" s="20"/>
      <c r="F43" s="20"/>
    </row>
    <row r="44" spans="2:9" x14ac:dyDescent="0.35">
      <c r="B44" s="10" t="s">
        <v>24</v>
      </c>
      <c r="C44" s="9"/>
      <c r="D44" s="9"/>
      <c r="E44" s="9"/>
      <c r="F44" s="9"/>
      <c r="G44" s="77" t="s">
        <v>80</v>
      </c>
      <c r="H44" s="78"/>
      <c r="I44" s="79"/>
    </row>
    <row r="45" spans="2:9" x14ac:dyDescent="0.35">
      <c r="B45" s="14" t="s">
        <v>77</v>
      </c>
      <c r="C45" s="14"/>
      <c r="D45" s="14"/>
      <c r="F45" s="14"/>
      <c r="G45" s="48"/>
      <c r="H45" s="49"/>
      <c r="I45" s="50"/>
    </row>
    <row r="46" spans="2:9" x14ac:dyDescent="0.35">
      <c r="B46" s="43" t="s">
        <v>78</v>
      </c>
      <c r="C46" s="14"/>
      <c r="D46" s="14"/>
      <c r="E46" t="s">
        <v>21</v>
      </c>
      <c r="F46" s="14" t="str">
        <f>IF(E46="oui",3,IF(E46="non",0,"Points"))</f>
        <v>Points</v>
      </c>
      <c r="G46" s="80" t="s">
        <v>81</v>
      </c>
      <c r="H46" s="81"/>
      <c r="I46" s="82"/>
    </row>
    <row r="47" spans="2:9" x14ac:dyDescent="0.35">
      <c r="B47" s="43" t="s">
        <v>79</v>
      </c>
      <c r="C47" s="14"/>
      <c r="D47" s="14"/>
      <c r="E47" t="s">
        <v>21</v>
      </c>
      <c r="F47" s="14" t="str">
        <f>IF(E47="oui",2,IF(E47="non",0,"Points"))</f>
        <v>Points</v>
      </c>
      <c r="G47" s="80" t="s">
        <v>81</v>
      </c>
      <c r="H47" s="81"/>
      <c r="I47" s="82"/>
    </row>
    <row r="48" spans="2:9" x14ac:dyDescent="0.35">
      <c r="B48" s="14" t="s">
        <v>59</v>
      </c>
      <c r="C48" s="14"/>
      <c r="D48" s="14"/>
      <c r="E48" t="s">
        <v>21</v>
      </c>
      <c r="F48" s="14" t="str">
        <f>IF(E48="oui",5,IF(E48="non",0,"Points"))</f>
        <v>Points</v>
      </c>
      <c r="G48" s="80" t="s">
        <v>88</v>
      </c>
      <c r="H48" s="81"/>
      <c r="I48" s="82"/>
    </row>
    <row r="49" spans="2:9" x14ac:dyDescent="0.35">
      <c r="B49" s="14" t="s">
        <v>61</v>
      </c>
      <c r="C49" s="14"/>
      <c r="D49" s="14"/>
      <c r="E49" t="s">
        <v>62</v>
      </c>
      <c r="F49" s="40" t="s">
        <v>64</v>
      </c>
      <c r="G49" s="44"/>
      <c r="H49" s="45"/>
      <c r="I49" s="46"/>
    </row>
    <row r="50" spans="2:9" x14ac:dyDescent="0.35">
      <c r="B50" s="14" t="s">
        <v>85</v>
      </c>
      <c r="C50" s="14"/>
      <c r="D50" s="14"/>
      <c r="E50" t="s">
        <v>21</v>
      </c>
      <c r="F50" s="14" t="str">
        <f>IF(E50="oui",3,IF(E50="non",0,"Points"))</f>
        <v>Points</v>
      </c>
      <c r="G50" s="80" t="s">
        <v>82</v>
      </c>
      <c r="H50" s="81"/>
      <c r="I50" s="82"/>
    </row>
    <row r="51" spans="2:9" x14ac:dyDescent="0.35">
      <c r="B51" s="14" t="s">
        <v>60</v>
      </c>
      <c r="C51" s="14"/>
      <c r="D51" s="14"/>
      <c r="E51" t="s">
        <v>21</v>
      </c>
      <c r="F51" s="14" t="str">
        <f>IF(E51="oui",2,IF(E51="non",0,"Points"))</f>
        <v>Points</v>
      </c>
      <c r="G51" s="74" t="s">
        <v>83</v>
      </c>
      <c r="H51" s="75"/>
      <c r="I51" s="76"/>
    </row>
    <row r="52" spans="2:9" x14ac:dyDescent="0.35">
      <c r="B52" s="20"/>
      <c r="C52" s="20"/>
      <c r="D52" s="20"/>
      <c r="E52" s="20"/>
      <c r="F52" s="20"/>
    </row>
    <row r="53" spans="2:9" ht="18.5" x14ac:dyDescent="0.45">
      <c r="D53" s="11" t="s">
        <v>28</v>
      </c>
      <c r="E53" s="12"/>
      <c r="F53" s="12" t="e">
        <f>E31+E38+E39+SUM(F45:F51)</f>
        <v>#VALUE!</v>
      </c>
      <c r="G53" s="39" t="s">
        <v>119</v>
      </c>
    </row>
    <row r="56" spans="2:9" x14ac:dyDescent="0.35">
      <c r="C56" s="5" t="s">
        <v>120</v>
      </c>
    </row>
    <row r="57" spans="2:9" x14ac:dyDescent="0.35">
      <c r="C57" s="6" t="s">
        <v>112</v>
      </c>
    </row>
    <row r="58" spans="2:9" ht="16.5" x14ac:dyDescent="0.45">
      <c r="C58" s="6" t="s">
        <v>118</v>
      </c>
    </row>
    <row r="59" spans="2:9" x14ac:dyDescent="0.35">
      <c r="C59" s="6" t="s">
        <v>116</v>
      </c>
    </row>
    <row r="60" spans="2:9" x14ac:dyDescent="0.35">
      <c r="C60" s="6"/>
    </row>
    <row r="61" spans="2:9" x14ac:dyDescent="0.35">
      <c r="C61" s="73" t="s">
        <v>117</v>
      </c>
    </row>
    <row r="62" spans="2:9" x14ac:dyDescent="0.35">
      <c r="C62" s="7"/>
    </row>
    <row r="63" spans="2:9" x14ac:dyDescent="0.35">
      <c r="C63" s="5" t="s">
        <v>92</v>
      </c>
    </row>
    <row r="64" spans="2:9" x14ac:dyDescent="0.35">
      <c r="C64" s="6" t="s">
        <v>84</v>
      </c>
    </row>
    <row r="65" spans="3:4" x14ac:dyDescent="0.35">
      <c r="C65" s="6" t="s">
        <v>47</v>
      </c>
    </row>
    <row r="66" spans="3:4" x14ac:dyDescent="0.35">
      <c r="C66" s="6" t="s">
        <v>65</v>
      </c>
    </row>
    <row r="67" spans="3:4" s="41" customFormat="1" x14ac:dyDescent="0.35">
      <c r="D67" s="41" t="s">
        <v>67</v>
      </c>
    </row>
    <row r="68" spans="3:4" x14ac:dyDescent="0.35">
      <c r="C68" s="6" t="s">
        <v>86</v>
      </c>
    </row>
    <row r="69" spans="3:4" x14ac:dyDescent="0.35">
      <c r="C69" s="6" t="s">
        <v>16</v>
      </c>
    </row>
    <row r="71" spans="3:4" x14ac:dyDescent="0.35">
      <c r="C71" s="7"/>
    </row>
    <row r="72" spans="3:4" x14ac:dyDescent="0.35">
      <c r="C72" s="5"/>
    </row>
  </sheetData>
  <mergeCells count="14">
    <mergeCell ref="G50:I50"/>
    <mergeCell ref="G51:I51"/>
    <mergeCell ref="B34:C34"/>
    <mergeCell ref="B35:C35"/>
    <mergeCell ref="G44:I44"/>
    <mergeCell ref="G46:I46"/>
    <mergeCell ref="G47:I47"/>
    <mergeCell ref="G48:I48"/>
    <mergeCell ref="B33:C33"/>
    <mergeCell ref="B8:C14"/>
    <mergeCell ref="B16:C17"/>
    <mergeCell ref="B19:C25"/>
    <mergeCell ref="B27:C28"/>
    <mergeCell ref="B32:C32"/>
  </mergeCells>
  <phoneticPr fontId="27" type="noConversion"/>
  <dataValidations count="1">
    <dataValidation type="list" allowBlank="1" showInputMessage="1" showErrorMessage="1" sqref="E46:E48 E50:E51" xr:uid="{C1E73E66-E7EB-4F54-8CD8-EC22E42478EF}">
      <formula1>"oui, non"</formula1>
    </dataValidation>
  </dataValidations>
  <hyperlinks>
    <hyperlink ref="D67" r:id="rId1" display="http://www.coutglobal.developpement-durable.gouv.fr/" xr:uid="{365CD396-7383-4FCA-8D9E-F09F179F4AA1}"/>
  </hyperlinks>
  <pageMargins left="0" right="0" top="0" bottom="0" header="0" footer="0"/>
  <pageSetup paperSize="9" scale="76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E731A-C981-4A59-9E7A-10B8ED404A41}">
  <dimension ref="B1:I69"/>
  <sheetViews>
    <sheetView tabSelected="1" topLeftCell="A35" zoomScale="85" zoomScaleNormal="85" workbookViewId="0">
      <selection activeCell="D74" sqref="D74"/>
    </sheetView>
  </sheetViews>
  <sheetFormatPr baseColWidth="10" defaultRowHeight="15.5" x14ac:dyDescent="0.35"/>
  <cols>
    <col min="1" max="1" width="1.5" customWidth="1"/>
    <col min="2" max="2" width="12" customWidth="1"/>
    <col min="3" max="3" width="47.1640625" customWidth="1"/>
    <col min="4" max="4" width="45" customWidth="1"/>
    <col min="5" max="5" width="14.08203125" bestFit="1" customWidth="1"/>
    <col min="8" max="8" width="19.1640625" customWidth="1"/>
    <col min="9" max="9" width="16.6640625" customWidth="1"/>
  </cols>
  <sheetData>
    <row r="1" spans="2:8" x14ac:dyDescent="0.35">
      <c r="B1" s="20"/>
      <c r="C1" s="20"/>
      <c r="D1" s="20"/>
      <c r="E1" s="20"/>
      <c r="F1" s="20"/>
      <c r="G1" s="20"/>
      <c r="H1" s="20"/>
    </row>
    <row r="2" spans="2:8" x14ac:dyDescent="0.35">
      <c r="B2" s="15"/>
      <c r="C2" s="16" t="s">
        <v>19</v>
      </c>
      <c r="D2" s="8" t="s">
        <v>46</v>
      </c>
      <c r="E2" s="20"/>
      <c r="F2" s="15"/>
      <c r="G2" s="16" t="s">
        <v>43</v>
      </c>
      <c r="H2" s="8" t="s">
        <v>46</v>
      </c>
    </row>
    <row r="3" spans="2:8" x14ac:dyDescent="0.35">
      <c r="B3" s="15"/>
      <c r="C3" s="16" t="s">
        <v>17</v>
      </c>
      <c r="D3" s="8" t="s">
        <v>46</v>
      </c>
      <c r="E3" s="20"/>
      <c r="F3" s="15"/>
      <c r="G3" s="17" t="s">
        <v>45</v>
      </c>
      <c r="H3" s="8" t="s">
        <v>46</v>
      </c>
    </row>
    <row r="4" spans="2:8" x14ac:dyDescent="0.35">
      <c r="B4" s="15"/>
      <c r="C4" s="16" t="s">
        <v>18</v>
      </c>
      <c r="D4" s="8" t="s">
        <v>46</v>
      </c>
      <c r="E4" s="20"/>
      <c r="F4" s="15"/>
      <c r="G4" s="16" t="s">
        <v>44</v>
      </c>
      <c r="H4" s="8" t="s">
        <v>46</v>
      </c>
    </row>
    <row r="5" spans="2:8" x14ac:dyDescent="0.35">
      <c r="B5" s="15"/>
      <c r="C5" s="16" t="s">
        <v>20</v>
      </c>
      <c r="D5" s="8" t="s">
        <v>46</v>
      </c>
      <c r="E5" s="20"/>
      <c r="F5" s="20"/>
      <c r="G5" s="25"/>
      <c r="H5" s="23"/>
    </row>
    <row r="6" spans="2:8" x14ac:dyDescent="0.35">
      <c r="B6" s="20"/>
      <c r="C6" s="20"/>
      <c r="D6" s="23"/>
      <c r="E6" s="20"/>
      <c r="F6" s="20"/>
      <c r="G6" s="20"/>
      <c r="H6" s="20"/>
    </row>
    <row r="7" spans="2:8" x14ac:dyDescent="0.35">
      <c r="B7" s="20"/>
      <c r="C7" s="20"/>
      <c r="D7" s="20"/>
      <c r="E7" s="20"/>
      <c r="F7" s="20"/>
      <c r="G7" s="20"/>
      <c r="H7" s="20"/>
    </row>
    <row r="8" spans="2:8" x14ac:dyDescent="0.35">
      <c r="B8" s="85" t="s">
        <v>0</v>
      </c>
      <c r="C8" s="86"/>
      <c r="D8" s="1" t="s">
        <v>15</v>
      </c>
      <c r="E8" s="24" t="s">
        <v>35</v>
      </c>
      <c r="F8" s="8" t="s">
        <v>46</v>
      </c>
    </row>
    <row r="9" spans="2:8" x14ac:dyDescent="0.35">
      <c r="B9" s="87"/>
      <c r="C9" s="88"/>
      <c r="D9" s="1" t="s">
        <v>30</v>
      </c>
      <c r="E9" s="24" t="s">
        <v>31</v>
      </c>
      <c r="F9" s="8" t="s">
        <v>46</v>
      </c>
    </row>
    <row r="10" spans="2:8" x14ac:dyDescent="0.35">
      <c r="B10" s="87"/>
      <c r="C10" s="88"/>
      <c r="D10" s="1" t="s">
        <v>36</v>
      </c>
      <c r="E10" s="24" t="s">
        <v>37</v>
      </c>
      <c r="F10" s="8" t="s">
        <v>46</v>
      </c>
    </row>
    <row r="11" spans="2:8" ht="17.5" x14ac:dyDescent="0.35">
      <c r="B11" s="87"/>
      <c r="C11" s="88"/>
      <c r="D11" s="2" t="s">
        <v>1</v>
      </c>
      <c r="E11" s="24" t="s">
        <v>8</v>
      </c>
      <c r="F11" s="8" t="s">
        <v>46</v>
      </c>
    </row>
    <row r="12" spans="2:8" x14ac:dyDescent="0.35">
      <c r="B12" s="87"/>
      <c r="C12" s="88"/>
      <c r="D12" s="2" t="s">
        <v>39</v>
      </c>
      <c r="E12" s="24" t="s">
        <v>40</v>
      </c>
      <c r="F12" s="8" t="s">
        <v>46</v>
      </c>
      <c r="G12" t="s">
        <v>41</v>
      </c>
    </row>
    <row r="13" spans="2:8" x14ac:dyDescent="0.35">
      <c r="B13" s="87"/>
      <c r="C13" s="88"/>
      <c r="D13" s="2" t="s">
        <v>38</v>
      </c>
      <c r="E13" s="24" t="s">
        <v>12</v>
      </c>
      <c r="F13" s="8" t="s">
        <v>46</v>
      </c>
    </row>
    <row r="14" spans="2:8" x14ac:dyDescent="0.35">
      <c r="B14" s="18"/>
      <c r="C14" s="21"/>
      <c r="D14" s="22"/>
      <c r="E14" s="19"/>
      <c r="F14" s="20"/>
    </row>
    <row r="15" spans="2:8" x14ac:dyDescent="0.35">
      <c r="B15" s="89" t="s">
        <v>2</v>
      </c>
      <c r="C15" s="89"/>
      <c r="D15" s="42" t="s">
        <v>3</v>
      </c>
      <c r="E15" s="24" t="s">
        <v>12</v>
      </c>
      <c r="F15" s="8" t="s">
        <v>46</v>
      </c>
    </row>
    <row r="16" spans="2:8" x14ac:dyDescent="0.35">
      <c r="B16" s="89"/>
      <c r="C16" s="89"/>
      <c r="D16" s="42" t="s">
        <v>50</v>
      </c>
      <c r="E16" s="24" t="s">
        <v>12</v>
      </c>
      <c r="F16" s="8" t="s">
        <v>46</v>
      </c>
    </row>
    <row r="17" spans="2:7" x14ac:dyDescent="0.35">
      <c r="B17" s="89"/>
      <c r="C17" s="89"/>
      <c r="D17" s="42" t="s">
        <v>4</v>
      </c>
      <c r="E17" s="24" t="s">
        <v>12</v>
      </c>
      <c r="F17" s="8" t="s">
        <v>46</v>
      </c>
    </row>
    <row r="18" spans="2:7" x14ac:dyDescent="0.35">
      <c r="B18" s="18"/>
      <c r="C18" s="21"/>
      <c r="D18" s="22"/>
      <c r="E18" s="19"/>
      <c r="F18" s="20"/>
    </row>
    <row r="19" spans="2:7" ht="18.5" x14ac:dyDescent="0.35">
      <c r="B19" s="90" t="s">
        <v>5</v>
      </c>
      <c r="C19" s="91"/>
      <c r="D19" s="4" t="s">
        <v>42</v>
      </c>
      <c r="E19" s="24" t="s">
        <v>9</v>
      </c>
      <c r="F19" s="8" t="s">
        <v>46</v>
      </c>
    </row>
    <row r="20" spans="2:7" ht="18.5" x14ac:dyDescent="0.35">
      <c r="B20" s="90"/>
      <c r="C20" s="91"/>
      <c r="D20" s="4" t="s">
        <v>32</v>
      </c>
      <c r="E20" s="24" t="s">
        <v>9</v>
      </c>
      <c r="F20" s="8" t="s">
        <v>46</v>
      </c>
      <c r="G20" s="56" t="e">
        <f>(F19-F20)/F20</f>
        <v>#VALUE!</v>
      </c>
    </row>
    <row r="21" spans="2:7" ht="18.5" x14ac:dyDescent="0.35">
      <c r="B21" s="90"/>
      <c r="C21" s="91"/>
      <c r="D21" s="4" t="s">
        <v>99</v>
      </c>
      <c r="E21" s="24" t="s">
        <v>9</v>
      </c>
      <c r="F21" s="8" t="s">
        <v>46</v>
      </c>
    </row>
    <row r="22" spans="2:7" ht="18.5" x14ac:dyDescent="0.35">
      <c r="B22" s="90"/>
      <c r="C22" s="91"/>
      <c r="D22" s="4" t="s">
        <v>100</v>
      </c>
      <c r="E22" s="24" t="s">
        <v>9</v>
      </c>
      <c r="F22" s="8" t="s">
        <v>46</v>
      </c>
      <c r="G22" s="56" t="e">
        <f>(F21-F22)/F22</f>
        <v>#VALUE!</v>
      </c>
    </row>
    <row r="23" spans="2:7" ht="18.5" x14ac:dyDescent="0.35">
      <c r="B23" s="90"/>
      <c r="C23" s="91"/>
      <c r="D23" s="4" t="s">
        <v>13</v>
      </c>
      <c r="E23" s="24" t="s">
        <v>9</v>
      </c>
      <c r="F23" s="8" t="s">
        <v>46</v>
      </c>
      <c r="G23" s="56" t="e">
        <f>F23/F19</f>
        <v>#VALUE!</v>
      </c>
    </row>
    <row r="24" spans="2:7" ht="18.5" x14ac:dyDescent="0.35">
      <c r="B24" s="90"/>
      <c r="C24" s="91"/>
      <c r="D24" s="4" t="s">
        <v>14</v>
      </c>
      <c r="E24" s="24" t="s">
        <v>9</v>
      </c>
      <c r="F24" s="8" t="s">
        <v>46</v>
      </c>
      <c r="G24" s="56" t="e">
        <f>F24/F19</f>
        <v>#VALUE!</v>
      </c>
    </row>
    <row r="25" spans="2:7" ht="18.5" x14ac:dyDescent="0.35">
      <c r="B25" s="90"/>
      <c r="C25" s="91"/>
      <c r="D25" s="4" t="s">
        <v>26</v>
      </c>
      <c r="E25" s="24" t="s">
        <v>9</v>
      </c>
      <c r="F25" s="8" t="s">
        <v>46</v>
      </c>
      <c r="G25" s="56" t="e">
        <f>F25/F19</f>
        <v>#VALUE!</v>
      </c>
    </row>
    <row r="26" spans="2:7" x14ac:dyDescent="0.35">
      <c r="B26" s="18"/>
      <c r="C26" s="21"/>
      <c r="D26" s="22"/>
      <c r="E26" s="19"/>
      <c r="F26" s="20"/>
    </row>
    <row r="27" spans="2:7" x14ac:dyDescent="0.35">
      <c r="B27" s="99" t="s">
        <v>6</v>
      </c>
      <c r="C27" s="99"/>
      <c r="D27" s="3" t="s">
        <v>27</v>
      </c>
      <c r="E27" s="24" t="s">
        <v>10</v>
      </c>
      <c r="F27" s="8" t="s">
        <v>46</v>
      </c>
    </row>
    <row r="28" spans="2:7" ht="17.5" x14ac:dyDescent="0.35">
      <c r="B28" s="99"/>
      <c r="C28" s="99"/>
      <c r="D28" s="3" t="s">
        <v>7</v>
      </c>
      <c r="E28" s="24" t="s">
        <v>11</v>
      </c>
      <c r="F28" s="8" t="s">
        <v>46</v>
      </c>
    </row>
    <row r="29" spans="2:7" x14ac:dyDescent="0.35">
      <c r="B29" s="20"/>
      <c r="C29" s="20"/>
      <c r="D29" s="20"/>
      <c r="E29" s="20"/>
      <c r="F29" s="20"/>
    </row>
    <row r="30" spans="2:7" x14ac:dyDescent="0.35">
      <c r="B30" s="10" t="s">
        <v>70</v>
      </c>
      <c r="C30" s="10"/>
      <c r="D30" s="10"/>
      <c r="E30" s="10"/>
    </row>
    <row r="31" spans="2:7" x14ac:dyDescent="0.35">
      <c r="B31" s="26" t="s">
        <v>111</v>
      </c>
      <c r="C31" s="27" t="s">
        <v>98</v>
      </c>
      <c r="D31" s="55" t="e">
        <f>IF(E33&lt;=0,IF(E35&lt;=0,"Critères IC atteints","ICénergie atteint"),IF(E35&lt;=0,"ICconstruction atteint","Aucun critère IC atteint"))</f>
        <v>#VALUE!</v>
      </c>
      <c r="E31" s="28" t="e">
        <f>IF(D31="Critères IC atteints",20,IF(D31="Icénergie atteint",10,IF(D31="ICconstruction atteint",10,IF(D31="Aucun critère IC atteint",0,"Valeurs IC à renseigner"))))</f>
        <v>#VALUE!</v>
      </c>
    </row>
    <row r="32" spans="2:7" ht="17.5" x14ac:dyDescent="0.45">
      <c r="B32" s="83" t="s">
        <v>94</v>
      </c>
      <c r="C32" s="84"/>
      <c r="D32" s="47" t="s">
        <v>101</v>
      </c>
      <c r="E32" s="30" t="s">
        <v>29</v>
      </c>
    </row>
    <row r="33" spans="2:9" x14ac:dyDescent="0.35">
      <c r="B33" s="83" t="s">
        <v>95</v>
      </c>
      <c r="C33" s="84"/>
      <c r="D33" s="47" t="s">
        <v>102</v>
      </c>
      <c r="E33" s="31" t="e">
        <f>(D32-D33)/D33</f>
        <v>#VALUE!</v>
      </c>
    </row>
    <row r="34" spans="2:9" ht="17.5" x14ac:dyDescent="0.45">
      <c r="B34" s="83" t="s">
        <v>96</v>
      </c>
      <c r="C34" s="84"/>
      <c r="D34" s="47" t="s">
        <v>103</v>
      </c>
      <c r="E34" s="30" t="s">
        <v>29</v>
      </c>
    </row>
    <row r="35" spans="2:9" x14ac:dyDescent="0.35">
      <c r="B35" s="83" t="s">
        <v>97</v>
      </c>
      <c r="C35" s="84"/>
      <c r="D35" s="47" t="s">
        <v>104</v>
      </c>
      <c r="E35" s="33" t="e">
        <f>(D34-D35)/D35</f>
        <v>#VALUE!</v>
      </c>
    </row>
    <row r="36" spans="2:9" x14ac:dyDescent="0.35">
      <c r="B36" s="26" t="s">
        <v>22</v>
      </c>
      <c r="C36" s="27" t="s">
        <v>51</v>
      </c>
      <c r="D36" s="51" t="s">
        <v>57</v>
      </c>
      <c r="E36" s="34" t="s">
        <v>29</v>
      </c>
    </row>
    <row r="37" spans="2:9" x14ac:dyDescent="0.35">
      <c r="B37" s="29"/>
      <c r="C37" s="35" t="s">
        <v>53</v>
      </c>
      <c r="D37" s="47" t="s">
        <v>58</v>
      </c>
      <c r="E37" s="30" t="s">
        <v>29</v>
      </c>
    </row>
    <row r="38" spans="2:9" x14ac:dyDescent="0.35">
      <c r="B38" s="32"/>
      <c r="C38" s="36" t="s">
        <v>23</v>
      </c>
      <c r="D38" s="37" t="e">
        <f>(D36-D37)/D37</f>
        <v>#VALUE!</v>
      </c>
      <c r="E38" s="38" t="e">
        <f>IF(D38&lt;-10%,5,0)</f>
        <v>#VALUE!</v>
      </c>
    </row>
    <row r="39" spans="2:9" s="72" customFormat="1" ht="37.5" customHeight="1" x14ac:dyDescent="0.35">
      <c r="B39" s="68" t="s">
        <v>113</v>
      </c>
      <c r="C39" s="69" t="s">
        <v>114</v>
      </c>
      <c r="D39" s="70" t="s">
        <v>115</v>
      </c>
      <c r="E39" s="71">
        <f>IF(D39=2031,5,IF(D39=2028,3,0))</f>
        <v>0</v>
      </c>
    </row>
    <row r="40" spans="2:9" x14ac:dyDescent="0.35">
      <c r="B40" s="20"/>
      <c r="C40" s="20"/>
      <c r="D40" s="20"/>
      <c r="E40" s="20"/>
      <c r="F40" s="20"/>
    </row>
    <row r="41" spans="2:9" x14ac:dyDescent="0.35">
      <c r="B41" s="10" t="s">
        <v>24</v>
      </c>
      <c r="C41" s="9"/>
      <c r="D41" s="9"/>
      <c r="E41" s="9"/>
      <c r="F41" s="9"/>
      <c r="G41" s="77" t="s">
        <v>80</v>
      </c>
      <c r="H41" s="78"/>
      <c r="I41" s="79"/>
    </row>
    <row r="42" spans="2:9" x14ac:dyDescent="0.35">
      <c r="B42" s="14" t="s">
        <v>25</v>
      </c>
      <c r="C42" s="14"/>
      <c r="D42" s="14"/>
      <c r="E42" t="s">
        <v>21</v>
      </c>
      <c r="F42" s="14" t="str">
        <f>IF(E42="oui",4,IF(E42="non",0,"Points"))</f>
        <v>Points</v>
      </c>
      <c r="G42" s="96" t="s">
        <v>87</v>
      </c>
      <c r="H42" s="97"/>
      <c r="I42" s="98"/>
    </row>
    <row r="43" spans="2:9" x14ac:dyDescent="0.35">
      <c r="B43" s="14" t="s">
        <v>56</v>
      </c>
      <c r="C43" s="14"/>
      <c r="D43" s="14"/>
      <c r="E43" t="s">
        <v>21</v>
      </c>
      <c r="F43" s="14" t="str">
        <f>IF(E43="oui",3,IF(E43="non",0,"Points"))</f>
        <v>Points</v>
      </c>
      <c r="G43" s="80" t="s">
        <v>81</v>
      </c>
      <c r="H43" s="81"/>
      <c r="I43" s="82"/>
    </row>
    <row r="44" spans="2:9" x14ac:dyDescent="0.35">
      <c r="B44" s="14" t="s">
        <v>89</v>
      </c>
      <c r="C44" s="14"/>
      <c r="D44" s="14"/>
      <c r="E44" t="s">
        <v>21</v>
      </c>
      <c r="F44" s="14" t="str">
        <f>IF(E44="oui",3,IF(E44="non",0,"Points"))</f>
        <v>Points</v>
      </c>
      <c r="G44" s="80" t="s">
        <v>88</v>
      </c>
      <c r="H44" s="81"/>
      <c r="I44" s="82"/>
    </row>
    <row r="45" spans="2:9" x14ac:dyDescent="0.35">
      <c r="B45" s="14" t="s">
        <v>90</v>
      </c>
      <c r="C45" s="14"/>
      <c r="D45" s="14"/>
      <c r="E45" t="s">
        <v>21</v>
      </c>
      <c r="F45" s="14" t="str">
        <f>IF(E45="oui",3,IF(E45="non",0,"Points"))</f>
        <v>Points</v>
      </c>
      <c r="G45" s="80" t="s">
        <v>81</v>
      </c>
      <c r="H45" s="81"/>
      <c r="I45" s="82"/>
    </row>
    <row r="46" spans="2:9" x14ac:dyDescent="0.35">
      <c r="B46" s="14" t="s">
        <v>55</v>
      </c>
      <c r="C46" s="14"/>
      <c r="D46" s="14"/>
      <c r="E46" t="s">
        <v>21</v>
      </c>
      <c r="F46" s="14" t="str">
        <f>IF(E46="oui",3,IF(E46="non",0,"Points"))</f>
        <v>Points</v>
      </c>
      <c r="G46" s="80" t="s">
        <v>91</v>
      </c>
      <c r="H46" s="81"/>
      <c r="I46" s="82"/>
    </row>
    <row r="47" spans="2:9" x14ac:dyDescent="0.35">
      <c r="B47" s="14" t="s">
        <v>85</v>
      </c>
      <c r="C47" s="14"/>
      <c r="D47" s="14"/>
      <c r="E47" t="s">
        <v>21</v>
      </c>
      <c r="F47" s="14" t="str">
        <f>IF(E47="oui",2,IF(E47="non",0,"Points"))</f>
        <v>Points</v>
      </c>
      <c r="G47" s="80" t="s">
        <v>82</v>
      </c>
      <c r="H47" s="81"/>
      <c r="I47" s="82"/>
    </row>
    <row r="48" spans="2:9" x14ac:dyDescent="0.35">
      <c r="B48" s="14" t="s">
        <v>61</v>
      </c>
      <c r="C48" s="14"/>
      <c r="D48" s="14"/>
      <c r="E48" t="s">
        <v>62</v>
      </c>
      <c r="F48" s="40" t="s">
        <v>64</v>
      </c>
      <c r="G48" s="52"/>
      <c r="H48" s="53"/>
      <c r="I48" s="54"/>
    </row>
    <row r="49" spans="2:7" x14ac:dyDescent="0.35">
      <c r="B49" s="20"/>
      <c r="C49" s="20"/>
      <c r="D49" s="20"/>
      <c r="E49" s="20"/>
      <c r="F49" s="20"/>
    </row>
    <row r="50" spans="2:7" ht="18.5" x14ac:dyDescent="0.45">
      <c r="D50" s="11" t="s">
        <v>28</v>
      </c>
      <c r="E50" s="12"/>
      <c r="F50" s="12" t="e">
        <f>E31+E38+E39+SUM(F42:F47)</f>
        <v>#VALUE!</v>
      </c>
      <c r="G50" s="39" t="s">
        <v>63</v>
      </c>
    </row>
    <row r="53" spans="2:7" x14ac:dyDescent="0.35">
      <c r="C53" s="5" t="s">
        <v>120</v>
      </c>
    </row>
    <row r="54" spans="2:7" x14ac:dyDescent="0.35">
      <c r="C54" s="6" t="s">
        <v>112</v>
      </c>
      <c r="D54" s="57"/>
    </row>
    <row r="55" spans="2:7" ht="16.5" x14ac:dyDescent="0.45">
      <c r="C55" s="6" t="s">
        <v>118</v>
      </c>
    </row>
    <row r="56" spans="2:7" x14ac:dyDescent="0.35">
      <c r="C56" s="6" t="s">
        <v>116</v>
      </c>
    </row>
    <row r="57" spans="2:7" x14ac:dyDescent="0.35">
      <c r="C57" s="6"/>
    </row>
    <row r="58" spans="2:7" x14ac:dyDescent="0.35">
      <c r="C58" s="5" t="s">
        <v>110</v>
      </c>
    </row>
    <row r="59" spans="2:7" x14ac:dyDescent="0.35">
      <c r="C59" s="6" t="s">
        <v>66</v>
      </c>
    </row>
    <row r="60" spans="2:7" x14ac:dyDescent="0.35">
      <c r="C60" s="6" t="s">
        <v>105</v>
      </c>
    </row>
    <row r="61" spans="2:7" x14ac:dyDescent="0.35">
      <c r="C61" s="6" t="s">
        <v>106</v>
      </c>
    </row>
    <row r="62" spans="2:7" x14ac:dyDescent="0.35">
      <c r="C62" s="6" t="s">
        <v>107</v>
      </c>
    </row>
    <row r="63" spans="2:7" x14ac:dyDescent="0.35">
      <c r="C63" s="6" t="s">
        <v>108</v>
      </c>
    </row>
    <row r="64" spans="2:7" x14ac:dyDescent="0.35">
      <c r="C64" s="6" t="s">
        <v>109</v>
      </c>
    </row>
    <row r="65" spans="3:4" x14ac:dyDescent="0.35">
      <c r="C65" s="6" t="s">
        <v>93</v>
      </c>
    </row>
    <row r="66" spans="3:4" x14ac:dyDescent="0.35">
      <c r="C66" s="6"/>
      <c r="D66" s="41" t="s">
        <v>67</v>
      </c>
    </row>
    <row r="68" spans="3:4" x14ac:dyDescent="0.35">
      <c r="C68" s="7"/>
    </row>
    <row r="69" spans="3:4" x14ac:dyDescent="0.35">
      <c r="C69" s="5"/>
    </row>
  </sheetData>
  <mergeCells count="15">
    <mergeCell ref="G44:I44"/>
    <mergeCell ref="G45:I45"/>
    <mergeCell ref="G46:I46"/>
    <mergeCell ref="G47:I47"/>
    <mergeCell ref="B8:C13"/>
    <mergeCell ref="B15:C17"/>
    <mergeCell ref="B19:C25"/>
    <mergeCell ref="B27:C28"/>
    <mergeCell ref="G43:I43"/>
    <mergeCell ref="G41:I41"/>
    <mergeCell ref="G42:I42"/>
    <mergeCell ref="B32:C32"/>
    <mergeCell ref="B33:C33"/>
    <mergeCell ref="B34:C34"/>
    <mergeCell ref="B35:C35"/>
  </mergeCells>
  <dataValidations count="1">
    <dataValidation type="list" allowBlank="1" showInputMessage="1" showErrorMessage="1" sqref="E42:E47" xr:uid="{68DF76DD-F296-4BDF-AF05-E255B266ABAE}">
      <formula1>"oui, non"</formula1>
    </dataValidation>
  </dataValidations>
  <hyperlinks>
    <hyperlink ref="D66" r:id="rId1" display="http://www.coutglobal.developpement-durable.gouv.fr/" xr:uid="{A0F07EA4-3709-4554-91B4-A1817107D23F}"/>
  </hyperlinks>
  <pageMargins left="0.7" right="0.7" top="0.75" bottom="0.75" header="0.3" footer="0.3"/>
  <pageSetup paperSize="9" orientation="portrait" r:id="rId2"/>
  <legacyDrawing r:id="rId3"/>
</worksheet>
</file>

<file path=docMetadata/LabelInfo.xml><?xml version="1.0" encoding="utf-8"?>
<clbl:labelList xmlns:clbl="http://schemas.microsoft.com/office/2020/mipLabelMetadata">
  <clbl:label id="{2d26f538-337a-4593-a7e6-123667b1a538}" enabled="1" method="Standard" siteId="{e242425b-70fc-44dc-9ddf-c21e304e6c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Grille Logements RE2020</vt:lpstr>
      <vt:lpstr>Grille Tertiaire RE2020</vt:lpstr>
      <vt:lpstr>'Grille Logements RE2020'!Zone_d_impression</vt:lpstr>
    </vt:vector>
  </TitlesOfParts>
  <Company>Carbone 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Ledoux</dc:creator>
  <cp:lastModifiedBy>MOUGEOT Nathalie</cp:lastModifiedBy>
  <cp:lastPrinted>2018-12-14T15:15:23Z</cp:lastPrinted>
  <dcterms:created xsi:type="dcterms:W3CDTF">2014-12-16T14:04:16Z</dcterms:created>
  <dcterms:modified xsi:type="dcterms:W3CDTF">2026-02-03T09:56:26Z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2022-02-08T07:30:02Z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db794851-9dbc-46b8-9451-3f0a0d3a0ff8</vt:lpwstr>
  </property>
  <property fmtid="{D5CDD505-2E9C-101B-9397-08002B2CF9AE}" pid="8" name="MSIP_Label_2d26f538-337a-4593-a7e6-123667b1a538_ContentBits">
    <vt:lpwstr>0</vt:lpwstr>
  </property>
</Properties>
</file>